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评分表" sheetId="7" r:id="rId1"/>
  </sheets>
  <definedNames>
    <definedName name="_xlnm._FilterDatabase" localSheetId="0" hidden="1">评分表!$A$3:$E$107</definedName>
    <definedName name="_Hlk200464935" localSheetId="0">评分表!#REF!</definedName>
    <definedName name="_xlnm.Print_Titles" localSheetId="0">评分表!$1:$3</definedName>
  </definedNames>
  <calcPr calcId="144525"/>
</workbook>
</file>

<file path=xl/sharedStrings.xml><?xml version="1.0" encoding="utf-8"?>
<sst xmlns="http://schemas.openxmlformats.org/spreadsheetml/2006/main" count="60" uniqueCount="60">
  <si>
    <t>附表1</t>
  </si>
  <si>
    <t>“古城细胞解剖工程”先行先试项目绩效评价评分表</t>
  </si>
  <si>
    <t>一级指标</t>
  </si>
  <si>
    <t>二级指标</t>
  </si>
  <si>
    <t>三级指标</t>
  </si>
  <si>
    <t>权重</t>
  </si>
  <si>
    <t>得分</t>
  </si>
  <si>
    <t>A 项目决策（10）</t>
  </si>
  <si>
    <t>A1 项目立项（7）</t>
  </si>
  <si>
    <t>A11 立项依据充分性</t>
  </si>
  <si>
    <t>A12 立项程序规范性</t>
  </si>
  <si>
    <t>A13 可行性研究充分性</t>
  </si>
  <si>
    <t>A2 项目目标（3）</t>
  </si>
  <si>
    <t>A21 绩效目标合理性</t>
  </si>
  <si>
    <t>B 项目管理（17）</t>
  </si>
  <si>
    <t>B1 投入管理（7）</t>
  </si>
  <si>
    <t>B11 预算执行率（%）</t>
  </si>
  <si>
    <t>B12 预算编制科学性</t>
  </si>
  <si>
    <t>B2 财务管理（5）</t>
  </si>
  <si>
    <t>B21 财务制度健全性</t>
  </si>
  <si>
    <t>B22 资金使用合规性</t>
  </si>
  <si>
    <t>B3 实施管理（5）</t>
  </si>
  <si>
    <t>B31 业务管理制度健全性</t>
  </si>
  <si>
    <t>B32 业务管理制度执行有效性</t>
  </si>
  <si>
    <t>C 项目产出（25）</t>
  </si>
  <si>
    <t>C1 产出数量（15）</t>
  </si>
  <si>
    <t>C11 传统民居深度普查工作完成率</t>
  </si>
  <si>
    <t>C12 历史院落案例研究工作完成率</t>
  </si>
  <si>
    <t>C13 文物保护对象查漏补缺工作完成率</t>
  </si>
  <si>
    <t>C14 人文历史信息建档工作完成率</t>
  </si>
  <si>
    <t>C15 其他建筑信息排查工作完成率</t>
  </si>
  <si>
    <t>C16 文物建筑数字保护工作完成率</t>
  </si>
  <si>
    <t>C17 文保单位BIM系统建设工作完成率</t>
  </si>
  <si>
    <t>C18 数据处理应用工作完成率</t>
  </si>
  <si>
    <t>C19 街坊保护更新研究工作完成率</t>
  </si>
  <si>
    <t>C110 宣传片完成率</t>
  </si>
  <si>
    <t>C2 产出质量（7）</t>
  </si>
  <si>
    <t>C21 项目组人员达标率</t>
  </si>
  <si>
    <t>C22 项目一次性验收通过率</t>
  </si>
  <si>
    <t>C23 数据准确率</t>
  </si>
  <si>
    <t>C3 产出时效（3）</t>
  </si>
  <si>
    <t>C31 项目完成及时性</t>
  </si>
  <si>
    <t>D 项目效益（38）</t>
  </si>
  <si>
    <t>D1 社会效益（26）</t>
  </si>
  <si>
    <t>D11 古城文物建筑数据库运行有效性</t>
  </si>
  <si>
    <t>D12 文物建筑本体隐患信息和消防安全隐患信息应用有效性</t>
  </si>
  <si>
    <t>D13 街坊保护更新研究成果应用</t>
  </si>
  <si>
    <t>D14 资源保护价值实现</t>
  </si>
  <si>
    <t>D15 文物保护利用</t>
  </si>
  <si>
    <t>D16 数字资源成果市场化开发应用</t>
  </si>
  <si>
    <t>D2 可持续影响（12）</t>
  </si>
  <si>
    <t>D21 先行先试经验指导作用</t>
  </si>
  <si>
    <t>D22 数据共享及应用情况</t>
  </si>
  <si>
    <t>D23 古城保护经验宣传推广机制</t>
  </si>
  <si>
    <t>D24 居民古城保护意识</t>
  </si>
  <si>
    <t>E 满意度（10）</t>
  </si>
  <si>
    <t>E1 满意度指标（10）</t>
  </si>
  <si>
    <t>E11 使用部门满意度</t>
  </si>
  <si>
    <t>E12 受益居民满意度</t>
  </si>
  <si>
    <t>总分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</si>
</sst>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3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left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7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C18" sqref="C18:C21"/>
    </sheetView>
  </sheetViews>
  <sheetFormatPr defaultColWidth="8.88333333333333" defaultRowHeight="13.5" outlineLevelCol="4"/>
  <cols>
    <col min="1" max="1" width="28.25" style="1" customWidth="1"/>
    <col min="2" max="2" width="26.375" style="1" customWidth="1"/>
    <col min="3" max="3" width="41.125" style="1" customWidth="1"/>
    <col min="4" max="4" width="18" style="1" customWidth="1"/>
    <col min="5" max="5" width="16" style="1" customWidth="1"/>
    <col min="6" max="16384" width="8.88333333333333" style="1"/>
  </cols>
  <sheetData>
    <row r="1" ht="26.25" customHeight="1" spans="1:1">
      <c r="A1" s="2" t="s">
        <v>0</v>
      </c>
    </row>
    <row r="2" ht="25.5" spans="1:5">
      <c r="A2" s="3" t="s">
        <v>1</v>
      </c>
      <c r="B2" s="3"/>
      <c r="C2" s="3"/>
      <c r="D2" s="3"/>
      <c r="E2" s="3"/>
    </row>
    <row r="3" ht="21" customHeight="1" spans="1:5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</row>
    <row r="4" spans="1:5">
      <c r="A4" s="6" t="s">
        <v>7</v>
      </c>
      <c r="B4" s="6" t="s">
        <v>8</v>
      </c>
      <c r="C4" s="7" t="s">
        <v>9</v>
      </c>
      <c r="D4" s="8">
        <v>2</v>
      </c>
      <c r="E4" s="8">
        <v>2</v>
      </c>
    </row>
    <row r="5" spans="1:5">
      <c r="A5" s="6"/>
      <c r="B5" s="6"/>
      <c r="C5" s="7"/>
      <c r="D5" s="8"/>
      <c r="E5" s="8"/>
    </row>
    <row r="6" spans="1:5">
      <c r="A6" s="6"/>
      <c r="B6" s="6"/>
      <c r="C6" s="7"/>
      <c r="D6" s="8"/>
      <c r="E6" s="8"/>
    </row>
    <row r="7" spans="1:5">
      <c r="A7" s="6"/>
      <c r="B7" s="6"/>
      <c r="C7" s="7"/>
      <c r="D7" s="8"/>
      <c r="E7" s="8"/>
    </row>
    <row r="8" spans="1:5">
      <c r="A8" s="6"/>
      <c r="B8" s="6"/>
      <c r="C8" s="7"/>
      <c r="D8" s="8"/>
      <c r="E8" s="8"/>
    </row>
    <row r="9" spans="1:5">
      <c r="A9" s="6"/>
      <c r="B9" s="6"/>
      <c r="C9" s="7"/>
      <c r="D9" s="8"/>
      <c r="E9" s="8"/>
    </row>
    <row r="10" ht="20.25" customHeight="1" spans="1:5">
      <c r="A10" s="6"/>
      <c r="B10" s="6"/>
      <c r="C10" s="7" t="s">
        <v>10</v>
      </c>
      <c r="D10" s="8">
        <v>2</v>
      </c>
      <c r="E10" s="8">
        <v>2</v>
      </c>
    </row>
    <row r="11" ht="20.25" customHeight="1" spans="1:5">
      <c r="A11" s="6"/>
      <c r="B11" s="6"/>
      <c r="C11" s="7"/>
      <c r="D11" s="8"/>
      <c r="E11" s="8"/>
    </row>
    <row r="12" spans="1:5">
      <c r="A12" s="6"/>
      <c r="B12" s="6"/>
      <c r="C12" s="7"/>
      <c r="D12" s="8"/>
      <c r="E12" s="8"/>
    </row>
    <row r="13" spans="1:5">
      <c r="A13" s="6"/>
      <c r="B13" s="6"/>
      <c r="C13" s="7"/>
      <c r="D13" s="8"/>
      <c r="E13" s="8"/>
    </row>
    <row r="14" spans="1:5">
      <c r="A14" s="6"/>
      <c r="B14" s="6"/>
      <c r="C14" s="7" t="s">
        <v>11</v>
      </c>
      <c r="D14" s="8">
        <v>3</v>
      </c>
      <c r="E14" s="8">
        <v>3</v>
      </c>
    </row>
    <row r="15" spans="1:5">
      <c r="A15" s="6"/>
      <c r="B15" s="6"/>
      <c r="C15" s="7"/>
      <c r="D15" s="8"/>
      <c r="E15" s="8"/>
    </row>
    <row r="16" spans="1:5">
      <c r="A16" s="6"/>
      <c r="B16" s="6"/>
      <c r="C16" s="7"/>
      <c r="D16" s="8"/>
      <c r="E16" s="8"/>
    </row>
    <row r="17" spans="1:5">
      <c r="A17" s="6"/>
      <c r="B17" s="6"/>
      <c r="C17" s="7"/>
      <c r="D17" s="8"/>
      <c r="E17" s="8"/>
    </row>
    <row r="18" spans="1:5">
      <c r="A18" s="6"/>
      <c r="B18" s="6" t="s">
        <v>12</v>
      </c>
      <c r="C18" s="7" t="s">
        <v>13</v>
      </c>
      <c r="D18" s="8">
        <v>3</v>
      </c>
      <c r="E18" s="8">
        <v>3</v>
      </c>
    </row>
    <row r="19" spans="1:5">
      <c r="A19" s="6"/>
      <c r="B19" s="6"/>
      <c r="C19" s="7"/>
      <c r="D19" s="8"/>
      <c r="E19" s="8"/>
    </row>
    <row r="20" spans="1:5">
      <c r="A20" s="6"/>
      <c r="B20" s="6"/>
      <c r="C20" s="7"/>
      <c r="D20" s="8"/>
      <c r="E20" s="8"/>
    </row>
    <row r="21" spans="1:5">
      <c r="A21" s="6"/>
      <c r="B21" s="6"/>
      <c r="C21" s="7"/>
      <c r="D21" s="8"/>
      <c r="E21" s="8"/>
    </row>
    <row r="22" spans="1:5">
      <c r="A22" s="6" t="s">
        <v>14</v>
      </c>
      <c r="B22" s="6" t="s">
        <v>15</v>
      </c>
      <c r="C22" s="7" t="s">
        <v>16</v>
      </c>
      <c r="D22" s="8">
        <v>3</v>
      </c>
      <c r="E22" s="8">
        <v>3</v>
      </c>
    </row>
    <row r="23" spans="1:5">
      <c r="A23" s="6"/>
      <c r="B23" s="6"/>
      <c r="C23" s="7"/>
      <c r="D23" s="8"/>
      <c r="E23" s="8"/>
    </row>
    <row r="24" ht="22.5" customHeight="1" spans="1:5">
      <c r="A24" s="6"/>
      <c r="B24" s="6"/>
      <c r="C24" s="7" t="s">
        <v>17</v>
      </c>
      <c r="D24" s="8">
        <v>4</v>
      </c>
      <c r="E24" s="8">
        <v>2.6</v>
      </c>
    </row>
    <row r="25" spans="1:5">
      <c r="A25" s="6"/>
      <c r="B25" s="6"/>
      <c r="C25" s="7"/>
      <c r="D25" s="8"/>
      <c r="E25" s="8"/>
    </row>
    <row r="26" spans="1:5">
      <c r="A26" s="6"/>
      <c r="B26" s="6"/>
      <c r="C26" s="7"/>
      <c r="D26" s="8"/>
      <c r="E26" s="8"/>
    </row>
    <row r="27" spans="1:5">
      <c r="A27" s="6"/>
      <c r="B27" s="6"/>
      <c r="C27" s="7"/>
      <c r="D27" s="8"/>
      <c r="E27" s="8"/>
    </row>
    <row r="28" spans="1:5">
      <c r="A28" s="6"/>
      <c r="B28" s="6"/>
      <c r="C28" s="7"/>
      <c r="D28" s="8"/>
      <c r="E28" s="8"/>
    </row>
    <row r="29" spans="1:5">
      <c r="A29" s="6"/>
      <c r="B29" s="6" t="s">
        <v>18</v>
      </c>
      <c r="C29" s="7" t="s">
        <v>19</v>
      </c>
      <c r="D29" s="8">
        <v>2</v>
      </c>
      <c r="E29" s="8">
        <v>2</v>
      </c>
    </row>
    <row r="30" spans="1:5">
      <c r="A30" s="6"/>
      <c r="B30" s="6"/>
      <c r="C30" s="7"/>
      <c r="D30" s="8"/>
      <c r="E30" s="8"/>
    </row>
    <row r="31" spans="1:5">
      <c r="A31" s="6"/>
      <c r="B31" s="6"/>
      <c r="C31" s="7"/>
      <c r="D31" s="8"/>
      <c r="E31" s="8"/>
    </row>
    <row r="32" spans="1:5">
      <c r="A32" s="6"/>
      <c r="B32" s="6"/>
      <c r="C32" s="7" t="s">
        <v>20</v>
      </c>
      <c r="D32" s="8">
        <v>3</v>
      </c>
      <c r="E32" s="8">
        <f>ROUND(D32*80%,2)</f>
        <v>2.4</v>
      </c>
    </row>
    <row r="33" spans="1:5">
      <c r="A33" s="6"/>
      <c r="B33" s="6"/>
      <c r="C33" s="7"/>
      <c r="D33" s="8"/>
      <c r="E33" s="8"/>
    </row>
    <row r="34" spans="1:5">
      <c r="A34" s="6"/>
      <c r="B34" s="6"/>
      <c r="C34" s="7"/>
      <c r="D34" s="8"/>
      <c r="E34" s="8"/>
    </row>
    <row r="35" spans="1:5">
      <c r="A35" s="6"/>
      <c r="B35" s="6"/>
      <c r="C35" s="7"/>
      <c r="D35" s="8"/>
      <c r="E35" s="8"/>
    </row>
    <row r="36" spans="1:5">
      <c r="A36" s="6"/>
      <c r="B36" s="6"/>
      <c r="C36" s="7"/>
      <c r="D36" s="8"/>
      <c r="E36" s="8"/>
    </row>
    <row r="37" spans="1:5">
      <c r="A37" s="6"/>
      <c r="B37" s="6"/>
      <c r="C37" s="7"/>
      <c r="D37" s="8"/>
      <c r="E37" s="8"/>
    </row>
    <row r="38" spans="1:5">
      <c r="A38" s="6"/>
      <c r="B38" s="6" t="s">
        <v>21</v>
      </c>
      <c r="C38" s="9" t="s">
        <v>22</v>
      </c>
      <c r="D38" s="6">
        <v>2</v>
      </c>
      <c r="E38" s="6">
        <v>2</v>
      </c>
    </row>
    <row r="39" spans="1:5">
      <c r="A39" s="6"/>
      <c r="B39" s="6"/>
      <c r="C39" s="9"/>
      <c r="D39" s="6"/>
      <c r="E39" s="6"/>
    </row>
    <row r="40" spans="1:5">
      <c r="A40" s="6"/>
      <c r="B40" s="6"/>
      <c r="C40" s="9"/>
      <c r="D40" s="6"/>
      <c r="E40" s="6"/>
    </row>
    <row r="41" spans="1:5">
      <c r="A41" s="6"/>
      <c r="B41" s="6"/>
      <c r="C41" s="9" t="s">
        <v>23</v>
      </c>
      <c r="D41" s="6">
        <v>3</v>
      </c>
      <c r="E41" s="6">
        <f>ROUND(D41*40%,2)</f>
        <v>1.2</v>
      </c>
    </row>
    <row r="42" spans="1:5">
      <c r="A42" s="6"/>
      <c r="B42" s="6"/>
      <c r="C42" s="9"/>
      <c r="D42" s="6"/>
      <c r="E42" s="6"/>
    </row>
    <row r="43" spans="1:5">
      <c r="A43" s="10" t="s">
        <v>24</v>
      </c>
      <c r="B43" s="6" t="s">
        <v>25</v>
      </c>
      <c r="C43" s="7" t="s">
        <v>26</v>
      </c>
      <c r="D43" s="6">
        <v>1.5</v>
      </c>
      <c r="E43" s="11">
        <v>1.5</v>
      </c>
    </row>
    <row r="44" spans="1:5">
      <c r="A44" s="12"/>
      <c r="B44" s="6"/>
      <c r="C44" s="7"/>
      <c r="D44" s="6"/>
      <c r="E44" s="11"/>
    </row>
    <row r="45" spans="1:5">
      <c r="A45" s="12"/>
      <c r="B45" s="6"/>
      <c r="C45" s="7"/>
      <c r="D45" s="6"/>
      <c r="E45" s="11"/>
    </row>
    <row r="46" spans="1:5">
      <c r="A46" s="12"/>
      <c r="B46" s="6"/>
      <c r="C46" s="7"/>
      <c r="D46" s="6"/>
      <c r="E46" s="11"/>
    </row>
    <row r="47" spans="1:5">
      <c r="A47" s="12"/>
      <c r="B47" s="6"/>
      <c r="C47" s="7" t="s">
        <v>27</v>
      </c>
      <c r="D47" s="6">
        <v>1.5</v>
      </c>
      <c r="E47" s="6">
        <v>1.5</v>
      </c>
    </row>
    <row r="48" spans="1:5">
      <c r="A48" s="12"/>
      <c r="B48" s="6"/>
      <c r="C48" s="7"/>
      <c r="D48" s="6"/>
      <c r="E48" s="6"/>
    </row>
    <row r="49" spans="1:5">
      <c r="A49" s="12"/>
      <c r="B49" s="6"/>
      <c r="C49" s="7"/>
      <c r="D49" s="6"/>
      <c r="E49" s="6"/>
    </row>
    <row r="50" spans="1:5">
      <c r="A50" s="12"/>
      <c r="B50" s="6"/>
      <c r="C50" s="7" t="s">
        <v>28</v>
      </c>
      <c r="D50" s="6">
        <v>1.5</v>
      </c>
      <c r="E50" s="6">
        <f>ROUND(D50*1/2*1/2*97.2%+D50*1/2*1/2+D50*1/2,2)</f>
        <v>1.49</v>
      </c>
    </row>
    <row r="51" spans="1:5">
      <c r="A51" s="12"/>
      <c r="B51" s="6"/>
      <c r="C51" s="7"/>
      <c r="D51" s="6"/>
      <c r="E51" s="6"/>
    </row>
    <row r="52" spans="1:5">
      <c r="A52" s="12"/>
      <c r="B52" s="6"/>
      <c r="C52" s="7"/>
      <c r="D52" s="6"/>
      <c r="E52" s="6"/>
    </row>
    <row r="53" spans="1:5">
      <c r="A53" s="12"/>
      <c r="B53" s="6"/>
      <c r="C53" s="7" t="s">
        <v>29</v>
      </c>
      <c r="D53" s="6">
        <v>1.5</v>
      </c>
      <c r="E53" s="11">
        <f>ROUND(D53*1/2*1/2*72.05%+D53*1/2*1/2+D53*1/2,2)</f>
        <v>1.4</v>
      </c>
    </row>
    <row r="54" spans="1:5">
      <c r="A54" s="12"/>
      <c r="B54" s="6"/>
      <c r="C54" s="7"/>
      <c r="D54" s="6"/>
      <c r="E54" s="11"/>
    </row>
    <row r="55" spans="1:5">
      <c r="A55" s="12"/>
      <c r="B55" s="6"/>
      <c r="C55" s="7"/>
      <c r="D55" s="6"/>
      <c r="E55" s="11"/>
    </row>
    <row r="56" spans="1:5">
      <c r="A56" s="12"/>
      <c r="B56" s="6"/>
      <c r="C56" s="7" t="s">
        <v>30</v>
      </c>
      <c r="D56" s="6">
        <v>1.5</v>
      </c>
      <c r="E56" s="6">
        <v>1.5</v>
      </c>
    </row>
    <row r="57" spans="1:5">
      <c r="A57" s="12"/>
      <c r="B57" s="6"/>
      <c r="C57" s="7"/>
      <c r="D57" s="6"/>
      <c r="E57" s="6"/>
    </row>
    <row r="58" spans="1:5">
      <c r="A58" s="12"/>
      <c r="B58" s="6"/>
      <c r="C58" s="7"/>
      <c r="D58" s="6"/>
      <c r="E58" s="6"/>
    </row>
    <row r="59" spans="1:5">
      <c r="A59" s="12"/>
      <c r="B59" s="6"/>
      <c r="C59" s="7" t="s">
        <v>31</v>
      </c>
      <c r="D59" s="6">
        <v>2</v>
      </c>
      <c r="E59" s="6">
        <v>2</v>
      </c>
    </row>
    <row r="60" spans="1:5">
      <c r="A60" s="12"/>
      <c r="B60" s="6"/>
      <c r="C60" s="7"/>
      <c r="D60" s="6"/>
      <c r="E60" s="6"/>
    </row>
    <row r="61" spans="1:5">
      <c r="A61" s="12"/>
      <c r="B61" s="6"/>
      <c r="C61" s="7"/>
      <c r="D61" s="6"/>
      <c r="E61" s="6"/>
    </row>
    <row r="62" spans="1:5">
      <c r="A62" s="12"/>
      <c r="B62" s="6"/>
      <c r="C62" s="10" t="s">
        <v>32</v>
      </c>
      <c r="D62" s="13">
        <v>1</v>
      </c>
      <c r="E62" s="13">
        <v>1</v>
      </c>
    </row>
    <row r="63" spans="1:5">
      <c r="A63" s="12"/>
      <c r="B63" s="6"/>
      <c r="C63" s="14"/>
      <c r="D63" s="15"/>
      <c r="E63" s="15"/>
    </row>
    <row r="64" spans="1:5">
      <c r="A64" s="12"/>
      <c r="B64" s="6"/>
      <c r="C64" s="7" t="s">
        <v>33</v>
      </c>
      <c r="D64" s="6">
        <v>2</v>
      </c>
      <c r="E64" s="6">
        <v>2</v>
      </c>
    </row>
    <row r="65" spans="1:5">
      <c r="A65" s="12"/>
      <c r="B65" s="6"/>
      <c r="C65" s="7"/>
      <c r="D65" s="6"/>
      <c r="E65" s="6"/>
    </row>
    <row r="66" spans="1:5">
      <c r="A66" s="12"/>
      <c r="B66" s="6"/>
      <c r="C66" s="7"/>
      <c r="D66" s="6"/>
      <c r="E66" s="6"/>
    </row>
    <row r="67" spans="1:5">
      <c r="A67" s="12"/>
      <c r="B67" s="6"/>
      <c r="C67" s="7" t="s">
        <v>34</v>
      </c>
      <c r="D67" s="6">
        <v>2</v>
      </c>
      <c r="E67" s="6">
        <v>2</v>
      </c>
    </row>
    <row r="68" spans="1:5">
      <c r="A68" s="12"/>
      <c r="B68" s="6"/>
      <c r="C68" s="7"/>
      <c r="D68" s="6"/>
      <c r="E68" s="6"/>
    </row>
    <row r="69" spans="1:5">
      <c r="A69" s="12"/>
      <c r="B69" s="6"/>
      <c r="C69" s="7"/>
      <c r="D69" s="6"/>
      <c r="E69" s="6"/>
    </row>
    <row r="70" spans="1:5">
      <c r="A70" s="12"/>
      <c r="B70" s="6"/>
      <c r="C70" s="7" t="s">
        <v>35</v>
      </c>
      <c r="D70" s="6">
        <v>0.5</v>
      </c>
      <c r="E70" s="6">
        <v>0.5</v>
      </c>
    </row>
    <row r="71" spans="1:5">
      <c r="A71" s="12"/>
      <c r="B71" s="6"/>
      <c r="C71" s="7"/>
      <c r="D71" s="6"/>
      <c r="E71" s="6"/>
    </row>
    <row r="72" spans="1:5">
      <c r="A72" s="12"/>
      <c r="B72" s="13" t="s">
        <v>36</v>
      </c>
      <c r="C72" s="7" t="s">
        <v>37</v>
      </c>
      <c r="D72" s="6">
        <v>2</v>
      </c>
      <c r="E72" s="6">
        <v>2</v>
      </c>
    </row>
    <row r="73" spans="1:5">
      <c r="A73" s="12"/>
      <c r="B73" s="16"/>
      <c r="C73" s="7"/>
      <c r="D73" s="6"/>
      <c r="E73" s="6"/>
    </row>
    <row r="74" spans="1:5">
      <c r="A74" s="12"/>
      <c r="B74" s="16"/>
      <c r="C74" s="7"/>
      <c r="D74" s="6"/>
      <c r="E74" s="6"/>
    </row>
    <row r="75" spans="1:5">
      <c r="A75" s="12"/>
      <c r="B75" s="16"/>
      <c r="C75" s="10" t="s">
        <v>38</v>
      </c>
      <c r="D75" s="13">
        <v>3</v>
      </c>
      <c r="E75" s="13">
        <v>3</v>
      </c>
    </row>
    <row r="76" ht="24.75" customHeight="1" spans="1:5">
      <c r="A76" s="12"/>
      <c r="B76" s="16"/>
      <c r="C76" s="14"/>
      <c r="D76" s="15"/>
      <c r="E76" s="15"/>
    </row>
    <row r="77" spans="1:5">
      <c r="A77" s="12"/>
      <c r="B77" s="16"/>
      <c r="C77" s="10" t="s">
        <v>39</v>
      </c>
      <c r="D77" s="13">
        <v>2</v>
      </c>
      <c r="E77" s="13">
        <f>ROUND(D77*60%,2)</f>
        <v>1.2</v>
      </c>
    </row>
    <row r="78" spans="1:5">
      <c r="A78" s="12"/>
      <c r="B78" s="15"/>
      <c r="C78" s="14"/>
      <c r="D78" s="15"/>
      <c r="E78" s="15"/>
    </row>
    <row r="79" spans="1:5">
      <c r="A79" s="12"/>
      <c r="B79" s="13" t="s">
        <v>40</v>
      </c>
      <c r="C79" s="10" t="s">
        <v>41</v>
      </c>
      <c r="D79" s="13">
        <v>3</v>
      </c>
      <c r="E79" s="13">
        <v>3</v>
      </c>
    </row>
    <row r="80" spans="1:5">
      <c r="A80" s="14"/>
      <c r="B80" s="15"/>
      <c r="C80" s="14"/>
      <c r="D80" s="15"/>
      <c r="E80" s="15"/>
    </row>
    <row r="81" spans="1:5">
      <c r="A81" s="6" t="s">
        <v>42</v>
      </c>
      <c r="B81" s="13" t="s">
        <v>43</v>
      </c>
      <c r="C81" s="7" t="s">
        <v>44</v>
      </c>
      <c r="D81" s="6">
        <v>3</v>
      </c>
      <c r="E81" s="6">
        <v>3</v>
      </c>
    </row>
    <row r="82" spans="1:5">
      <c r="A82" s="6"/>
      <c r="B82" s="16"/>
      <c r="C82" s="7"/>
      <c r="D82" s="6"/>
      <c r="E82" s="6"/>
    </row>
    <row r="83" spans="1:5">
      <c r="A83" s="6"/>
      <c r="B83" s="16"/>
      <c r="C83" s="7"/>
      <c r="D83" s="6"/>
      <c r="E83" s="6"/>
    </row>
    <row r="84" spans="1:5">
      <c r="A84" s="6"/>
      <c r="B84" s="16"/>
      <c r="C84" s="10" t="s">
        <v>45</v>
      </c>
      <c r="D84" s="13">
        <v>4</v>
      </c>
      <c r="E84" s="13">
        <v>4</v>
      </c>
    </row>
    <row r="85" spans="1:5">
      <c r="A85" s="6"/>
      <c r="B85" s="16"/>
      <c r="C85" s="14"/>
      <c r="D85" s="15"/>
      <c r="E85" s="15"/>
    </row>
    <row r="86" spans="1:5">
      <c r="A86" s="6"/>
      <c r="B86" s="16"/>
      <c r="C86" s="10" t="s">
        <v>46</v>
      </c>
      <c r="D86" s="13">
        <v>4</v>
      </c>
      <c r="E86" s="13">
        <f>ROUND(D86*1/4,2)</f>
        <v>1</v>
      </c>
    </row>
    <row r="87" spans="1:5">
      <c r="A87" s="6"/>
      <c r="B87" s="16"/>
      <c r="C87" s="14"/>
      <c r="D87" s="15"/>
      <c r="E87" s="15"/>
    </row>
    <row r="88" spans="1:5">
      <c r="A88" s="6"/>
      <c r="B88" s="16"/>
      <c r="C88" s="7" t="s">
        <v>47</v>
      </c>
      <c r="D88" s="6">
        <v>5</v>
      </c>
      <c r="E88" s="6">
        <v>5</v>
      </c>
    </row>
    <row r="89" spans="1:5">
      <c r="A89" s="6"/>
      <c r="B89" s="16"/>
      <c r="C89" s="7"/>
      <c r="D89" s="6"/>
      <c r="E89" s="6"/>
    </row>
    <row r="90" spans="1:5">
      <c r="A90" s="6"/>
      <c r="B90" s="16"/>
      <c r="C90" s="7"/>
      <c r="D90" s="6"/>
      <c r="E90" s="6"/>
    </row>
    <row r="91" spans="1:5">
      <c r="A91" s="6"/>
      <c r="B91" s="16"/>
      <c r="C91" s="10" t="s">
        <v>48</v>
      </c>
      <c r="D91" s="13">
        <v>5</v>
      </c>
      <c r="E91" s="13">
        <f>ROUND(D91*2/4+D91*1/4*20%,2)</f>
        <v>2.75</v>
      </c>
    </row>
    <row r="92" spans="1:5">
      <c r="A92" s="6"/>
      <c r="B92" s="16"/>
      <c r="C92" s="14"/>
      <c r="D92" s="15"/>
      <c r="E92" s="15"/>
    </row>
    <row r="93" spans="1:5">
      <c r="A93" s="6"/>
      <c r="B93" s="16"/>
      <c r="C93" s="10" t="s">
        <v>49</v>
      </c>
      <c r="D93" s="13">
        <v>5</v>
      </c>
      <c r="E93" s="13">
        <v>0</v>
      </c>
    </row>
    <row r="94" spans="1:5">
      <c r="A94" s="6"/>
      <c r="B94" s="15"/>
      <c r="C94" s="14"/>
      <c r="D94" s="15"/>
      <c r="E94" s="15"/>
    </row>
    <row r="95" spans="1:5">
      <c r="A95" s="6"/>
      <c r="B95" s="6" t="s">
        <v>50</v>
      </c>
      <c r="C95" s="7" t="s">
        <v>51</v>
      </c>
      <c r="D95" s="6">
        <v>3</v>
      </c>
      <c r="E95" s="6">
        <v>3</v>
      </c>
    </row>
    <row r="96" spans="1:5">
      <c r="A96" s="6"/>
      <c r="B96" s="6"/>
      <c r="C96" s="7"/>
      <c r="D96" s="6"/>
      <c r="E96" s="6"/>
    </row>
    <row r="97" spans="1:5">
      <c r="A97" s="6"/>
      <c r="B97" s="6"/>
      <c r="C97" s="7"/>
      <c r="D97" s="6"/>
      <c r="E97" s="6"/>
    </row>
    <row r="98" spans="1:5">
      <c r="A98" s="6"/>
      <c r="B98" s="6"/>
      <c r="C98" s="7" t="s">
        <v>52</v>
      </c>
      <c r="D98" s="6">
        <v>3</v>
      </c>
      <c r="E98" s="6">
        <v>3</v>
      </c>
    </row>
    <row r="99" spans="1:5">
      <c r="A99" s="6"/>
      <c r="B99" s="6"/>
      <c r="C99" s="7"/>
      <c r="D99" s="6"/>
      <c r="E99" s="6"/>
    </row>
    <row r="100" spans="1:5">
      <c r="A100" s="6"/>
      <c r="B100" s="6"/>
      <c r="C100" s="7"/>
      <c r="D100" s="6"/>
      <c r="E100" s="6"/>
    </row>
    <row r="101" spans="1:5">
      <c r="A101" s="6"/>
      <c r="B101" s="6"/>
      <c r="C101" s="7"/>
      <c r="D101" s="6"/>
      <c r="E101" s="6"/>
    </row>
    <row r="102" spans="1:5">
      <c r="A102" s="6"/>
      <c r="B102" s="6"/>
      <c r="C102" s="10" t="s">
        <v>53</v>
      </c>
      <c r="D102" s="13">
        <v>3</v>
      </c>
      <c r="E102" s="13">
        <v>3</v>
      </c>
    </row>
    <row r="103" ht="30.75" customHeight="1" spans="1:5">
      <c r="A103" s="6"/>
      <c r="B103" s="6"/>
      <c r="C103" s="14"/>
      <c r="D103" s="15"/>
      <c r="E103" s="15"/>
    </row>
    <row r="104" ht="19" customHeight="1" spans="1:5">
      <c r="A104" s="6"/>
      <c r="B104" s="6"/>
      <c r="C104" s="7" t="s">
        <v>54</v>
      </c>
      <c r="D104" s="6">
        <v>3</v>
      </c>
      <c r="E104" s="6">
        <f>ROUND(D104-D104*(1-72.88%/90%)*5,2)</f>
        <v>0.15</v>
      </c>
    </row>
    <row r="105" ht="18" customHeight="1" spans="1:5">
      <c r="A105" s="6" t="s">
        <v>55</v>
      </c>
      <c r="B105" s="6" t="s">
        <v>56</v>
      </c>
      <c r="C105" s="7" t="s">
        <v>57</v>
      </c>
      <c r="D105" s="6">
        <v>7</v>
      </c>
      <c r="E105" s="6">
        <v>7</v>
      </c>
    </row>
    <row r="106" ht="21" customHeight="1" spans="1:5">
      <c r="A106" s="6"/>
      <c r="B106" s="6"/>
      <c r="C106" s="7" t="s">
        <v>58</v>
      </c>
      <c r="D106" s="6">
        <v>3</v>
      </c>
      <c r="E106" s="17">
        <f>ROUND(D106-D106*(1-77.99%/90%)*5,2)</f>
        <v>1</v>
      </c>
    </row>
    <row r="107" ht="38" customHeight="1" spans="1:5">
      <c r="A107" s="4" t="s">
        <v>59</v>
      </c>
      <c r="B107" s="4"/>
      <c r="C107" s="4"/>
      <c r="D107" s="5">
        <v>100</v>
      </c>
      <c r="E107" s="5">
        <f>SUM(E4:E106)</f>
        <v>80.19</v>
      </c>
    </row>
  </sheetData>
  <autoFilter ref="A3:E107">
    <extLst/>
  </autoFilter>
  <mergeCells count="117">
    <mergeCell ref="A2:E2"/>
    <mergeCell ref="A107:C107"/>
    <mergeCell ref="A4:A21"/>
    <mergeCell ref="A22:A42"/>
    <mergeCell ref="A43:A80"/>
    <mergeCell ref="A81:A104"/>
    <mergeCell ref="A105:A106"/>
    <mergeCell ref="B4:B17"/>
    <mergeCell ref="B18:B21"/>
    <mergeCell ref="B22:B28"/>
    <mergeCell ref="B29:B37"/>
    <mergeCell ref="B38:B42"/>
    <mergeCell ref="B43:B71"/>
    <mergeCell ref="B72:B78"/>
    <mergeCell ref="B79:B80"/>
    <mergeCell ref="B81:B94"/>
    <mergeCell ref="B95:B104"/>
    <mergeCell ref="B105:B106"/>
    <mergeCell ref="C4:C9"/>
    <mergeCell ref="C10:C13"/>
    <mergeCell ref="C14:C17"/>
    <mergeCell ref="C18:C21"/>
    <mergeCell ref="C22:C23"/>
    <mergeCell ref="C24:C28"/>
    <mergeCell ref="C29:C31"/>
    <mergeCell ref="C32:C37"/>
    <mergeCell ref="C38:C40"/>
    <mergeCell ref="C41:C42"/>
    <mergeCell ref="C43:C46"/>
    <mergeCell ref="C47:C49"/>
    <mergeCell ref="C50:C52"/>
    <mergeCell ref="C53:C55"/>
    <mergeCell ref="C56:C58"/>
    <mergeCell ref="C59:C61"/>
    <mergeCell ref="C62:C63"/>
    <mergeCell ref="C64:C66"/>
    <mergeCell ref="C67:C69"/>
    <mergeCell ref="C70:C71"/>
    <mergeCell ref="C72:C74"/>
    <mergeCell ref="C75:C76"/>
    <mergeCell ref="C77:C78"/>
    <mergeCell ref="C79:C80"/>
    <mergeCell ref="C81:C83"/>
    <mergeCell ref="C84:C85"/>
    <mergeCell ref="C86:C87"/>
    <mergeCell ref="C88:C90"/>
    <mergeCell ref="C91:C92"/>
    <mergeCell ref="C93:C94"/>
    <mergeCell ref="C95:C97"/>
    <mergeCell ref="C98:C101"/>
    <mergeCell ref="C102:C103"/>
    <mergeCell ref="D4:D9"/>
    <mergeCell ref="D10:D13"/>
    <mergeCell ref="D14:D17"/>
    <mergeCell ref="D18:D21"/>
    <mergeCell ref="D22:D23"/>
    <mergeCell ref="D24:D28"/>
    <mergeCell ref="D29:D31"/>
    <mergeCell ref="D32:D37"/>
    <mergeCell ref="D38:D40"/>
    <mergeCell ref="D41:D42"/>
    <mergeCell ref="D43:D46"/>
    <mergeCell ref="D47:D49"/>
    <mergeCell ref="D50:D52"/>
    <mergeCell ref="D53:D55"/>
    <mergeCell ref="D56:D58"/>
    <mergeCell ref="D59:D61"/>
    <mergeCell ref="D62:D63"/>
    <mergeCell ref="D64:D66"/>
    <mergeCell ref="D67:D69"/>
    <mergeCell ref="D70:D71"/>
    <mergeCell ref="D72:D74"/>
    <mergeCell ref="D75:D76"/>
    <mergeCell ref="D77:D78"/>
    <mergeCell ref="D79:D80"/>
    <mergeCell ref="D81:D83"/>
    <mergeCell ref="D84:D85"/>
    <mergeCell ref="D86:D87"/>
    <mergeCell ref="D88:D90"/>
    <mergeCell ref="D91:D92"/>
    <mergeCell ref="D93:D94"/>
    <mergeCell ref="D95:D97"/>
    <mergeCell ref="D98:D101"/>
    <mergeCell ref="D102:D103"/>
    <mergeCell ref="E4:E9"/>
    <mergeCell ref="E10:E13"/>
    <mergeCell ref="E14:E17"/>
    <mergeCell ref="E18:E21"/>
    <mergeCell ref="E22:E23"/>
    <mergeCell ref="E24:E28"/>
    <mergeCell ref="E29:E31"/>
    <mergeCell ref="E32:E37"/>
    <mergeCell ref="E38:E40"/>
    <mergeCell ref="E41:E42"/>
    <mergeCell ref="E43:E46"/>
    <mergeCell ref="E47:E49"/>
    <mergeCell ref="E50:E52"/>
    <mergeCell ref="E53:E55"/>
    <mergeCell ref="E56:E58"/>
    <mergeCell ref="E59:E61"/>
    <mergeCell ref="E62:E63"/>
    <mergeCell ref="E64:E66"/>
    <mergeCell ref="E67:E69"/>
    <mergeCell ref="E70:E71"/>
    <mergeCell ref="E72:E74"/>
    <mergeCell ref="E75:E76"/>
    <mergeCell ref="E77:E78"/>
    <mergeCell ref="E79:E80"/>
    <mergeCell ref="E81:E83"/>
    <mergeCell ref="E84:E85"/>
    <mergeCell ref="E86:E87"/>
    <mergeCell ref="E88:E90"/>
    <mergeCell ref="E91:E92"/>
    <mergeCell ref="E93:E94"/>
    <mergeCell ref="E95:E97"/>
    <mergeCell ref="E98:E101"/>
    <mergeCell ref="E102:E103"/>
  </mergeCells>
  <pageMargins left="0.31496062992126" right="0.31496062992126" top="0.551181102362205" bottom="0.551181102362205" header="0.31496062992126" footer="0.31496062992126"/>
  <pageSetup paperSize="9" fitToHeight="0" orientation="landscape"/>
  <headerFooter>
    <oddFooter>&amp;C第 &amp;P 页，共 &amp;N 页</oddFooter>
  </headerFooter>
  <rowBreaks count="1" manualBreakCount="1">
    <brk id="31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jindingcpa</dc:creator>
  <cp:lastModifiedBy>苏州市姑苏区古城保护委员会</cp:lastModifiedBy>
  <dcterms:created xsi:type="dcterms:W3CDTF">2025-09-13T02:01:00Z</dcterms:created>
  <dcterms:modified xsi:type="dcterms:W3CDTF">2025-10-20T08:17:39Z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